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rinacygankova/Desktop/"/>
    </mc:Choice>
  </mc:AlternateContent>
  <xr:revisionPtr revIDLastSave="0" documentId="8_{67EF2A32-72C5-7C49-8508-05F3F9FEA09D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Задание" sheetId="1" r:id="rId1"/>
    <sheet name="Сравнение" sheetId="2" r:id="rId2"/>
    <sheet name="Оценка" sheetId="3" r:id="rId3"/>
    <sheet name="Рекомендация" sheetId="4" r:id="rId4"/>
    <sheet name="Источники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4" l="1"/>
  <c r="H23" i="4"/>
  <c r="H22" i="4"/>
  <c r="H21" i="4"/>
  <c r="H20" i="4"/>
  <c r="G5" i="4"/>
  <c r="G12" i="3"/>
  <c r="I24" i="4" s="1"/>
  <c r="F12" i="3"/>
  <c r="I23" i="4" s="1"/>
  <c r="E12" i="3"/>
  <c r="E13" i="3" s="1"/>
  <c r="E14" i="3" s="1"/>
  <c r="D12" i="3"/>
  <c r="D13" i="3" s="1"/>
  <c r="D14" i="3" s="1"/>
  <c r="C12" i="3"/>
  <c r="D5" i="4" s="1"/>
  <c r="E9" i="2"/>
  <c r="F9" i="2" s="1"/>
  <c r="E8" i="2"/>
  <c r="F8" i="2" s="1"/>
  <c r="E7" i="2"/>
  <c r="F7" i="2" s="1"/>
  <c r="E6" i="2"/>
  <c r="F6" i="2" s="1"/>
  <c r="E5" i="2"/>
  <c r="F5" i="2" s="1"/>
  <c r="C13" i="3" l="1"/>
  <c r="C14" i="3" s="1"/>
  <c r="F13" i="3"/>
  <c r="F14" i="3" s="1"/>
  <c r="G13" i="3"/>
  <c r="G14" i="3" s="1"/>
  <c r="I20" i="4"/>
  <c r="I21" i="4"/>
  <c r="I22" i="4"/>
  <c r="A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tc={25F9AF8E-BDB3-1BCF-F688-324AF218260E}</author>
  </authors>
  <commentList>
    <comment ref="E4" authorId="0" shapeId="0" xr:uid="{00000000-0006-0000-01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Для годовых тарифов рассчитывается стоимость за один месяц: цена за год / 12.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tc={6FA91A3A-EFD1-DA22-787D-BC0895AD47BC}</author>
  </authors>
  <commentList>
    <comment ref="C12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Итог рассчитывается формулой SUMPRODUCT: вес каждого критерия умножается на оценку поставщика.</t>
      </text>
    </comment>
  </commentList>
</comments>
</file>

<file path=xl/sharedStrings.xml><?xml version="1.0" encoding="utf-8"?>
<sst xmlns="http://schemas.openxmlformats.org/spreadsheetml/2006/main" count="361" uniqueCount="266">
  <si>
    <t>КЕЙС №2 · ВЫБОР СЕРВИСА ДЛЯ ОНЛАЙН-ЗАНЯТИЙ</t>
  </si>
  <si>
    <t>Демонстрационное задание бизнес-ассистента · заказчик и требования вымышлены · данные поставщиков проверены по официальным источникам 06.08.2026</t>
  </si>
  <si>
    <t>Параметр</t>
  </si>
  <si>
    <t>Значение</t>
  </si>
  <si>
    <t>Единица</t>
  </si>
  <si>
    <t>Обязательность</t>
  </si>
  <si>
    <t>Почему это важно</t>
  </si>
  <si>
    <t>Участники одной встречи</t>
  </si>
  <si>
    <t>чел.</t>
  </si>
  <si>
    <t>Обязательно</t>
  </si>
  <si>
    <t>Групповые занятия и открытые уроки</t>
  </si>
  <si>
    <t>Занятия</t>
  </si>
  <si>
    <t>в месяц</t>
  </si>
  <si>
    <t>План</t>
  </si>
  <si>
    <t>Регулярное использование, без параллельных эфиров</t>
  </si>
  <si>
    <t>Организаторы</t>
  </si>
  <si>
    <t>аккаунт</t>
  </si>
  <si>
    <t>Один преподаватель запускает встречи</t>
  </si>
  <si>
    <t>Длительность занятия</t>
  </si>
  <si>
    <t>мин.</t>
  </si>
  <si>
    <t>Нужны занятия дольше часа</t>
  </si>
  <si>
    <t>Запись занятия</t>
  </si>
  <si>
    <t>Да</t>
  </si>
  <si>
    <t>—</t>
  </si>
  <si>
    <t>Ученикам нужен повторный просмотр</t>
  </si>
  <si>
    <t>Доступ по ссылке</t>
  </si>
  <si>
    <t>Участники не должны устанавливать программу</t>
  </si>
  <si>
    <t>Демонстрация экрана и чат</t>
  </si>
  <si>
    <t>Основные инструменты преподавателя</t>
  </si>
  <si>
    <t>Бюджет</t>
  </si>
  <si>
    <t>₽/мес.</t>
  </si>
  <si>
    <t>Лимит</t>
  </si>
  <si>
    <t>Превышение возможно только при явной ценности</t>
  </si>
  <si>
    <t>КРИТЕРИИ РЕШЕНИЯ</t>
  </si>
  <si>
    <t>Критерий</t>
  </si>
  <si>
    <t>Вес</t>
  </si>
  <si>
    <t>Что оцениваем</t>
  </si>
  <si>
    <t>Шкала</t>
  </si>
  <si>
    <t>Источник оценки</t>
  </si>
  <si>
    <t>Стоимость</t>
  </si>
  <si>
    <t>Укладывается ли решение в 10 000 ₽/мес.</t>
  </si>
  <si>
    <t>1–5</t>
  </si>
  <si>
    <t>Публичный тариф</t>
  </si>
  <si>
    <t>Вместимость</t>
  </si>
  <si>
    <t>Поддержка не менее 100 участников</t>
  </si>
  <si>
    <t>Лимит тарифа</t>
  </si>
  <si>
    <t>Запись</t>
  </si>
  <si>
    <t>Надёжность и удобство записи занятий</t>
  </si>
  <si>
    <t>Описание функции</t>
  </si>
  <si>
    <t>Удобство</t>
  </si>
  <si>
    <t>Браузерный вход, ссылка, простота запуска</t>
  </si>
  <si>
    <t>Справка сервиса</t>
  </si>
  <si>
    <t>Поддержка</t>
  </si>
  <si>
    <t>Доступность помощи и зрелость решения</t>
  </si>
  <si>
    <t>Официальный сайт</t>
  </si>
  <si>
    <t>Прозрачность</t>
  </si>
  <si>
    <t>Насколько понятны цена и ограничения</t>
  </si>
  <si>
    <t>Полнота публикаций</t>
  </si>
  <si>
    <t>Важно: оценки отражают соответствие именно этому сценарию, а не абсолютное качество сервисов. Неизвестная цена не подменяется предположением — такой поставщик получает риск «нужно запросить КП».</t>
  </si>
  <si>
    <t>СРАВНЕНИЕ ПОСТАВЩИКОВ</t>
  </si>
  <si>
    <t>Единый сценарий: 1 организатор · до 100 участников · 8 занятий в месяц · запись · вход по ссылке · бюджет до 10 000 ₽/мес.</t>
  </si>
  <si>
    <t>Поставщик</t>
  </si>
  <si>
    <t>Тариф / решение</t>
  </si>
  <si>
    <t>Публичная цена</t>
  </si>
  <si>
    <t>Стоимость за год</t>
  </si>
  <si>
    <t>Эквивалент в месяц</t>
  </si>
  <si>
    <t>Макс. участников</t>
  </si>
  <si>
    <t>Экран</t>
  </si>
  <si>
    <t>Чат и модерация</t>
  </si>
  <si>
    <t>Вход через браузер</t>
  </si>
  <si>
    <t>Лимит времени</t>
  </si>
  <si>
    <t>Тест / бесплатная версия</t>
  </si>
  <si>
    <t>Преимущества</t>
  </si>
  <si>
    <t>Ограничения и риски</t>
  </si>
  <si>
    <t>Основной источник</t>
  </si>
  <si>
    <t>Проверено</t>
  </si>
  <si>
    <t>Контур.Толк</t>
  </si>
  <si>
    <t>Профи · 1 виртуальная комната</t>
  </si>
  <si>
    <t>10 990 ₽/год или 1 390 ₽/мес.</t>
  </si>
  <si>
    <t>Облачная запись · 1 ГБ · хранение без срока</t>
  </si>
  <si>
    <t>Чат, модерация, группы</t>
  </si>
  <si>
    <t>Да, по ссылке без регистрации</t>
  </si>
  <si>
    <t>Без ограничения</t>
  </si>
  <si>
    <t>Поддержка Контура</t>
  </si>
  <si>
    <t>Бесплатный Старт до 50 чел.</t>
  </si>
  <si>
    <t>Точно соответствует 100 участникам; понятная цена; браузерный вход; облачная запись</t>
  </si>
  <si>
    <t>1 ГБ может быть мало для 8 длинных занятий — проверить фактический размер записей</t>
  </si>
  <si>
    <t>https://kontur.ru/Files/userfiles/file/products/talk/price-talk.pdf</t>
  </si>
  <si>
    <t>06.08.2026</t>
  </si>
  <si>
    <t>Яндекс Телемост</t>
  </si>
  <si>
    <t>Яндекс 360 Минимальный · 1 сотрудник</t>
  </si>
  <si>
    <t>319 ₽/мес. за сотрудника</t>
  </si>
  <si>
    <t>Да; без лимита в приложении/Яндекс Браузере, 30 мин. в других браузерах</t>
  </si>
  <si>
    <t>Да, 4K</t>
  </si>
  <si>
    <t>Чат, опросы, управление</t>
  </si>
  <si>
    <t>Да, гостям не нужен аккаунт</t>
  </si>
  <si>
    <t>Поддержка Яндекс 360</t>
  </si>
  <si>
    <t>Бесплатно до 40 чел.</t>
  </si>
  <si>
    <t>Самая низкая цена; онлайн-офис в комплекте; простой вход по ссылке</t>
  </si>
  <si>
    <t>Для длинной записи организатору нужен десктоп-клиент или Яндекс Браузер</t>
  </si>
  <si>
    <t>https://360.yandex.ru/business/tariff/</t>
  </si>
  <si>
    <t>SaluteJazz</t>
  </si>
  <si>
    <t>Вебинар 500 · цена для образовательных учреждений</t>
  </si>
  <si>
    <t>132 000 ₽/год</t>
  </si>
  <si>
    <t>Да, серверная запись</t>
  </si>
  <si>
    <t>Чат зрителей, зал ожидания, управление</t>
  </si>
  <si>
    <t>Да, Cloud через браузер</t>
  </si>
  <si>
    <t>Безлимитная продолжительность</t>
  </si>
  <si>
    <t>24/7</t>
  </si>
  <si>
    <t>Бесплатные встречи до 100 чел., но без бизнес-функций</t>
  </si>
  <si>
    <t>Полноценный вебинарный режим; 500 зрителей; 100 спикеров; запись и транскрибация</t>
  </si>
  <si>
    <t>На 1 000 ₽/мес. выше бюджета; льготная цена требует подтверждения статуса образовательной организации</t>
  </si>
  <si>
    <t>https://developers.sber.ru/portal/products/salutejazz/tariffs</t>
  </si>
  <si>
    <t>МТС Линк</t>
  </si>
  <si>
    <t>Коммуникации</t>
  </si>
  <si>
    <t>По запросу</t>
  </si>
  <si>
    <t>Да, облачная и автозапись</t>
  </si>
  <si>
    <t>Чат, управление камерами и микрофонами</t>
  </si>
  <si>
    <t>Да, без регистрации</t>
  </si>
  <si>
    <t>Без ограничения на платном тарифе</t>
  </si>
  <si>
    <t>Free: 30 чел. и 60 минут</t>
  </si>
  <si>
    <t>200 участников; зрелая платформа; 30 ГБ хранилища; сильная поддержка</t>
  </si>
  <si>
    <t>Нет публичной цены — до получения КП бюджет проверить невозможно</t>
  </si>
  <si>
    <t>https://mts-link.ru/tariffs/</t>
  </si>
  <si>
    <t>TrueConf Online</t>
  </si>
  <si>
    <t>Корпоративный · группа до 120 участников</t>
  </si>
  <si>
    <t>От 7 000 ₽/мес. за 10; для 100 — по запросу</t>
  </si>
  <si>
    <t>Локальная; серверная для владельца конференции</t>
  </si>
  <si>
    <t>Чат и управляемый селектор</t>
  </si>
  <si>
    <t>Да, WebRTC; приложение функциональнее</t>
  </si>
  <si>
    <t>Уточнить</t>
  </si>
  <si>
    <t>Поддержка TrueConf</t>
  </si>
  <si>
    <t>Бесплатный / индивидуальный для физлиц</t>
  </si>
  <si>
    <t>120 участников; развитые режимы конференций; запись и демонстрация контента</t>
  </si>
  <si>
    <t>Нет точной цены для 100; облачное решение ориентировано на небольшие конференции; приложение предпочтительнее браузера</t>
  </si>
  <si>
    <t>https://trueconf.ru/blog/wp-content/uploads/2024/03/trueconf-online-price.pdf</t>
  </si>
  <si>
    <t>ВЗВЕШЕННАЯ ОЦЕНКА ПОСТАВЩИКОВ</t>
  </si>
  <si>
    <t>Шкала 1–5 · итог = сумма (оценка × вес критерия) · неизвестная цена снижает оценки стоимости и прозрачности</t>
  </si>
  <si>
    <t>Правило оценки</t>
  </si>
  <si>
    <t>5 — точно в бюджете; 3 — цена неизвестна; 1 — существенно выше</t>
  </si>
  <si>
    <t>5 — не менее 100 участников</t>
  </si>
  <si>
    <t>Облако и отсутствие ограничений оцениваются выше</t>
  </si>
  <si>
    <t>Вход по ссылке и работа без обязательной установки</t>
  </si>
  <si>
    <t>24/7 получает максимальный балл</t>
  </si>
  <si>
    <t>Публичная цена и понятные лимиты</t>
  </si>
  <si>
    <t>ИТОГОВЫЙ БАЛЛ</t>
  </si>
  <si>
    <t>МЕСТО</t>
  </si>
  <si>
    <t>СТАТУС</t>
  </si>
  <si>
    <t>Проверка здравого смысла: рейтинг не заменяет тестовый урок. Перед годовой оплатой рекомендуется купить 1 месяц Контур.Толка и провести пилот.</t>
  </si>
  <si>
    <t>РЕКОМЕНДАЦИЯ РУКОВОДИТЕЛЮ</t>
  </si>
  <si>
    <t>Выбор сформирован по единому техническому заданию и проверенным публичным данным на 06.08.2026</t>
  </si>
  <si>
    <t>РЕКОМЕНДУЕМЫЙ СЕРВИС</t>
  </si>
  <si>
    <t>ГОДОВАЯ СТОИМОСТЬ</t>
  </si>
  <si>
    <t>ПОЧЕМУ КОНТУР.ТОЛК</t>
  </si>
  <si>
    <t>1</t>
  </si>
  <si>
    <t>Точно соответствует масштабу</t>
  </si>
  <si>
    <t>Тариф «Профи» рассчитан на 100 участников — без переплаты за избыточную вместимость.</t>
  </si>
  <si>
    <t>2</t>
  </si>
  <si>
    <t>Укладывается в бюджет</t>
  </si>
  <si>
    <t>10 990 ₽ в год, то есть примерно 916 ₽ в месяц при годовой оплате.</t>
  </si>
  <si>
    <t>3</t>
  </si>
  <si>
    <t>Подходит ученикам</t>
  </si>
  <si>
    <t>Подключение по ссылке через браузер без регистрации и обязательной установки приложения.</t>
  </si>
  <si>
    <t>4</t>
  </si>
  <si>
    <t>Есть запись</t>
  </si>
  <si>
    <t>Облачная запись включена, хранение бессрочное; доступно 1 ГБ на лицензию.</t>
  </si>
  <si>
    <t>5</t>
  </si>
  <si>
    <t>Условия прозрачны</t>
  </si>
  <si>
    <t>Есть официальный прайс-лист и сравнительная таблица тарифов.</t>
  </si>
  <si>
    <t>РИСК И СПОСОБ ПРОВЕРКИ</t>
  </si>
  <si>
    <t>Главный риск — 1 ГБ облачного хранилища может оказаться недостаточно для восьми двухчасовых записей. До годовой оплаты нужно провести тестовый урок, измерить размер файла и уточнить варианты расширения хранилища. Запасной вариант — Яндекс Телемост: дешевле, но для записи дольше 30 минут организатору потребуется приложение или Яндекс Браузер.</t>
  </si>
  <si>
    <t>Следующий шаг</t>
  </si>
  <si>
    <t>Ответственный</t>
  </si>
  <si>
    <t>Срок</t>
  </si>
  <si>
    <t>Результат</t>
  </si>
  <si>
    <t>Балл</t>
  </si>
  <si>
    <t>Купить или запросить тест «Профи» на 1 месяц</t>
  </si>
  <si>
    <t>Ассистент</t>
  </si>
  <si>
    <t>1 день</t>
  </si>
  <si>
    <t>Доступ к пилоту</t>
  </si>
  <si>
    <t>Провести 90–120 минут с 10 тестовыми участниками</t>
  </si>
  <si>
    <t>Преподаватель</t>
  </si>
  <si>
    <t>3 дня</t>
  </si>
  <si>
    <t>Проверены звук, экран и вход</t>
  </si>
  <si>
    <t>Записать урок и измерить расход хранилища</t>
  </si>
  <si>
    <t>Понятно, хватит ли 1 ГБ</t>
  </si>
  <si>
    <t>Запросить условия расширения хранилища и документы</t>
  </si>
  <si>
    <t>5 дней</t>
  </si>
  <si>
    <t>Подтверждены финальные расходы</t>
  </si>
  <si>
    <t>Принять решение о годовой оплате</t>
  </si>
  <si>
    <t>Руководитель</t>
  </si>
  <si>
    <t>7 дней</t>
  </si>
  <si>
    <t>Выбран поставщик</t>
  </si>
  <si>
    <t>ИСТОЧНИКИ И ПРОВЕРКА ДАННЫХ</t>
  </si>
  <si>
    <t>Использованы официальные сайты, справочные центры и прайс-листы поставщиков · дата проверки 06.08.2026</t>
  </si>
  <si>
    <t>ID</t>
  </si>
  <si>
    <t>Категория</t>
  </si>
  <si>
    <t>Источник</t>
  </si>
  <si>
    <t>URL</t>
  </si>
  <si>
    <t>Что подтверждает</t>
  </si>
  <si>
    <t>Дата проверки</t>
  </si>
  <si>
    <t>Надёжность</t>
  </si>
  <si>
    <t>S-01</t>
  </si>
  <si>
    <t>Цена</t>
  </si>
  <si>
    <t>Официальный прайс-лист 2026</t>
  </si>
  <si>
    <t>10 990 ₽/12 мес. и 1 390 ₽/1 мес. для «Профи»</t>
  </si>
  <si>
    <t>Официальный PDF</t>
  </si>
  <si>
    <t>S-02</t>
  </si>
  <si>
    <t>Лимиты</t>
  </si>
  <si>
    <t>Сравнение тарифов</t>
  </si>
  <si>
    <t>https://kontur.ru/talk/price/vks</t>
  </si>
  <si>
    <t>100 участников; запись и возможности «Профи»</t>
  </si>
  <si>
    <t>S-03</t>
  </si>
  <si>
    <t>Доступ</t>
  </si>
  <si>
    <t>Справка о подключении</t>
  </si>
  <si>
    <t>https://kontur.ru/talk/spravka/50513-analogi_zoom</t>
  </si>
  <si>
    <t>Браузер, ссылка, вход без регистрации</t>
  </si>
  <si>
    <t>Официальная справка</t>
  </si>
  <si>
    <t>S-04</t>
  </si>
  <si>
    <t>Цена и лимиты</t>
  </si>
  <si>
    <t>Тарифы Яндекс 360</t>
  </si>
  <si>
    <t>319 ₽/мес.; 100 участников; функции</t>
  </si>
  <si>
    <t>S-05</t>
  </si>
  <si>
    <t>Запись и доступ</t>
  </si>
  <si>
    <t>Телемост для бизнеса</t>
  </si>
  <si>
    <t>https://360.yandex.ru/business/telemost/</t>
  </si>
  <si>
    <t>Вход по ссылке; запись; лимит 30 минут в сторонних браузерах</t>
  </si>
  <si>
    <t>S-06</t>
  </si>
  <si>
    <t>Цена и функции</t>
  </si>
  <si>
    <t>Тарифы SaluteJazz</t>
  </si>
  <si>
    <t>132 000 ₽/год для образования; 500 зрителей; запись</t>
  </si>
  <si>
    <t>S-07</t>
  </si>
  <si>
    <t>Управление организатора</t>
  </si>
  <si>
    <t>https://developers.sber.ru/help/jazz/guide/call-administration</t>
  </si>
  <si>
    <t>Серверная запись и ограничения хранилища</t>
  </si>
  <si>
    <t>S-08</t>
  </si>
  <si>
    <t>Браузер</t>
  </si>
  <si>
    <t>Создание встречи</t>
  </si>
  <si>
    <t>https://developers.sber.ru/help/jazz/guide/create-call</t>
  </si>
  <si>
    <t>Создание и вход через браузер</t>
  </si>
  <si>
    <t>S-09</t>
  </si>
  <si>
    <t>Тарифы</t>
  </si>
  <si>
    <t>Тарифы МТС Линк</t>
  </si>
  <si>
    <t>Цена по запросу; 200 участников; хранилище</t>
  </si>
  <si>
    <t>S-10</t>
  </si>
  <si>
    <t>Функции</t>
  </si>
  <si>
    <t>Планирование встреч</t>
  </si>
  <si>
    <t>https://mts-link.ru/products/meetings/conference-planning/</t>
  </si>
  <si>
    <t>Браузер без регистрации; запись; демонстрация; 200 участников</t>
  </si>
  <si>
    <t>S-11</t>
  </si>
  <si>
    <t>База знаний</t>
  </si>
  <si>
    <t>https://help.mts-link.ru/article/23270</t>
  </si>
  <si>
    <t>Запуск и сохранение записи</t>
  </si>
  <si>
    <t>S-12</t>
  </si>
  <si>
    <t>Официальный прайс-лист</t>
  </si>
  <si>
    <t>От 7 000 ₽/мес. за группу 10; крупная группа по запросу</t>
  </si>
  <si>
    <t>S-13</t>
  </si>
  <si>
    <t>Режим управляемого селектора</t>
  </si>
  <si>
    <t>https://trueconf.ru/blog/baza-znaniy/kak-sozdat-rolevuyu-konferentsiyu-s-pomoshhyu-trueconf</t>
  </si>
  <si>
    <t>До 120 участников в TrueConf Online</t>
  </si>
  <si>
    <t>Официальная база знаний</t>
  </si>
  <si>
    <t>S-14</t>
  </si>
  <si>
    <t>Руководство TrueConf Online</t>
  </si>
  <si>
    <t>https://trueconf.ru/blog/wp-content/uploads/2024/03/trueconf-online-ru.pdf</t>
  </si>
  <si>
    <t>Локальная и серверная запись; демонстрация в записи</t>
  </si>
  <si>
    <t>Ограничение исследования: цены и тарифы могут измениться. Перед покупкой нужно повторно открыть официальный прайс-лист и запросить коммерческое предложение, если цена не опубликована.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</si>
</sst>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11">
    <font>
      <sz val="11"/>
      <name val="Carlito"/>
    </font>
    <font>
      <b/>
      <sz val="17"/>
      <color rgb="FFFFFFFF"/>
      <name val="Carlito"/>
    </font>
    <font>
      <i/>
      <sz val="10"/>
      <color rgb="FF64716C"/>
      <name val="Carlito"/>
    </font>
    <font>
      <b/>
      <sz val="10"/>
      <color rgb="FF17231F"/>
      <name val="Carlito"/>
    </font>
    <font>
      <sz val="10"/>
      <color rgb="FF17231F"/>
      <name val="Carlito"/>
    </font>
    <font>
      <b/>
      <sz val="11"/>
      <color rgb="FFFFFFFF"/>
      <name val="Carlito"/>
    </font>
    <font>
      <b/>
      <sz val="10"/>
      <color rgb="FF7A5511"/>
      <name val="Carlito"/>
    </font>
    <font>
      <b/>
      <sz val="11"/>
      <color rgb="FF17231F"/>
      <name val="Carlito"/>
    </font>
    <font>
      <b/>
      <sz val="11"/>
      <color rgb="FF7A5511"/>
      <name val="Carlito"/>
    </font>
    <font>
      <b/>
      <sz val="11"/>
      <color rgb="FF64716C"/>
      <name val="Carlito"/>
    </font>
    <font>
      <b/>
      <sz val="20"/>
      <color rgb="FF365D1B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7231F"/>
      </patternFill>
    </fill>
    <fill>
      <patternFill patternType="solid">
        <fgColor rgb="FFF4F0E7"/>
      </patternFill>
    </fill>
    <fill>
      <patternFill patternType="solid">
        <fgColor rgb="FFC6F15B"/>
      </patternFill>
    </fill>
    <fill>
      <patternFill patternType="solid">
        <fgColor rgb="FFFBFAF6"/>
      </patternFill>
    </fill>
    <fill>
      <patternFill patternType="solid">
        <fgColor rgb="FFFFF0C2"/>
      </patternFill>
    </fill>
    <fill>
      <patternFill patternType="solid">
        <fgColor rgb="FFE3F4D0"/>
      </patternFill>
    </fill>
    <fill>
      <patternFill patternType="solid">
        <fgColor rgb="FFFF6B43"/>
      </patternFill>
    </fill>
  </fills>
  <borders count="16">
    <border>
      <left/>
      <right/>
      <top/>
      <bottom/>
      <diagonal/>
    </border>
    <border>
      <left style="medium">
        <color rgb="FF87948E"/>
      </left>
      <right style="medium">
        <color rgb="FF87948E"/>
      </right>
      <top style="medium">
        <color rgb="FF87948E"/>
      </top>
      <bottom style="medium">
        <color rgb="FF87948E"/>
      </bottom>
      <diagonal/>
    </border>
    <border>
      <left style="medium">
        <color rgb="FF87948E"/>
      </left>
      <right style="medium">
        <color rgb="FF87948E"/>
      </right>
      <top style="medium">
        <color rgb="FF87948E"/>
      </top>
      <bottom style="thin">
        <color rgb="FFB7C0BC"/>
      </bottom>
      <diagonal/>
    </border>
    <border>
      <left style="medium">
        <color rgb="FF87948E"/>
      </left>
      <right style="medium">
        <color rgb="FF87948E"/>
      </right>
      <top style="thin">
        <color rgb="FFB7C0BC"/>
      </top>
      <bottom style="thin">
        <color rgb="FFB7C0BC"/>
      </bottom>
      <diagonal/>
    </border>
    <border>
      <left style="medium">
        <color rgb="FF87948E"/>
      </left>
      <right style="medium">
        <color rgb="FF87948E"/>
      </right>
      <top style="thin">
        <color rgb="FFB7C0BC"/>
      </top>
      <bottom style="medium">
        <color rgb="FF87948E"/>
      </bottom>
      <diagonal/>
    </border>
    <border>
      <left style="medium">
        <color rgb="FF87948E"/>
      </left>
      <right/>
      <top style="medium">
        <color rgb="FF87948E"/>
      </top>
      <bottom style="medium">
        <color rgb="FF87948E"/>
      </bottom>
      <diagonal/>
    </border>
    <border>
      <left/>
      <right/>
      <top style="medium">
        <color rgb="FF87948E"/>
      </top>
      <bottom style="medium">
        <color rgb="FF87948E"/>
      </bottom>
      <diagonal/>
    </border>
    <border>
      <left/>
      <right style="medium">
        <color rgb="FF87948E"/>
      </right>
      <top style="medium">
        <color rgb="FF87948E"/>
      </top>
      <bottom style="medium">
        <color rgb="FF87948E"/>
      </bottom>
      <diagonal/>
    </border>
    <border>
      <left style="medium">
        <color rgb="FF87948E"/>
      </left>
      <right style="medium">
        <color rgb="FF87948E"/>
      </right>
      <top/>
      <bottom/>
      <diagonal/>
    </border>
    <border>
      <left style="medium">
        <color rgb="FF87948E"/>
      </left>
      <right style="medium">
        <color rgb="FF87948E"/>
      </right>
      <top/>
      <bottom style="medium">
        <color rgb="FF87948E"/>
      </bottom>
      <diagonal/>
    </border>
    <border>
      <left style="medium">
        <color rgb="FF87948E"/>
      </left>
      <right/>
      <top style="medium">
        <color rgb="FF87948E"/>
      </top>
      <bottom/>
      <diagonal/>
    </border>
    <border>
      <left/>
      <right/>
      <top style="medium">
        <color rgb="FF87948E"/>
      </top>
      <bottom/>
      <diagonal/>
    </border>
    <border>
      <left/>
      <right style="medium">
        <color rgb="FF87948E"/>
      </right>
      <top style="medium">
        <color rgb="FF87948E"/>
      </top>
      <bottom/>
      <diagonal/>
    </border>
    <border>
      <left style="medium">
        <color rgb="FF87948E"/>
      </left>
      <right/>
      <top/>
      <bottom style="medium">
        <color rgb="FF87948E"/>
      </bottom>
      <diagonal/>
    </border>
    <border>
      <left/>
      <right/>
      <top/>
      <bottom style="medium">
        <color rgb="FF87948E"/>
      </bottom>
      <diagonal/>
    </border>
    <border>
      <left/>
      <right style="medium">
        <color rgb="FF87948E"/>
      </right>
      <top/>
      <bottom style="medium">
        <color rgb="FF87948E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64" fontId="4" fillId="5" borderId="4" xfId="0" applyNumberFormat="1" applyFont="1" applyFill="1" applyBorder="1" applyAlignment="1">
      <alignment horizontal="left" vertical="center" wrapText="1"/>
    </xf>
    <xf numFmtId="9" fontId="4" fillId="5" borderId="2" xfId="0" applyNumberFormat="1" applyFont="1" applyFill="1" applyBorder="1" applyAlignment="1">
      <alignment horizontal="left" vertical="center" wrapText="1"/>
    </xf>
    <xf numFmtId="9" fontId="4" fillId="5" borderId="3" xfId="0" applyNumberFormat="1" applyFont="1" applyFill="1" applyBorder="1" applyAlignment="1">
      <alignment horizontal="left" vertical="center" wrapText="1"/>
    </xf>
    <xf numFmtId="9" fontId="4" fillId="5" borderId="4" xfId="0" applyNumberFormat="1" applyFont="1" applyFill="1" applyBorder="1" applyAlignment="1">
      <alignment horizontal="left" vertical="center" wrapText="1"/>
    </xf>
    <xf numFmtId="0" fontId="0" fillId="0" borderId="8" xfId="0" applyBorder="1"/>
    <xf numFmtId="164" fontId="4" fillId="5" borderId="3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2" fontId="7" fillId="5" borderId="2" xfId="0" applyNumberFormat="1" applyFont="1" applyFill="1" applyBorder="1" applyAlignment="1">
      <alignment horizontal="left" vertical="center"/>
    </xf>
    <xf numFmtId="0" fontId="0" fillId="0" borderId="9" xfId="0" applyBorder="1"/>
    <xf numFmtId="0" fontId="7" fillId="4" borderId="1" xfId="0" applyFont="1" applyFill="1" applyBorder="1" applyAlignment="1">
      <alignment horizontal="left" vertical="center"/>
    </xf>
    <xf numFmtId="2" fontId="4" fillId="5" borderId="2" xfId="0" applyNumberFormat="1" applyFont="1" applyFill="1" applyBorder="1" applyAlignment="1">
      <alignment horizontal="left" vertical="center" wrapText="1"/>
    </xf>
    <xf numFmtId="2" fontId="4" fillId="5" borderId="3" xfId="0" applyNumberFormat="1" applyFont="1" applyFill="1" applyBorder="1" applyAlignment="1">
      <alignment horizontal="left" vertical="center" wrapText="1"/>
    </xf>
    <xf numFmtId="2" fontId="4" fillId="5" borderId="4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10" fillId="7" borderId="10" xfId="0" applyFont="1" applyFill="1" applyBorder="1" applyAlignment="1">
      <alignment horizontal="left" vertical="center"/>
    </xf>
    <xf numFmtId="0" fontId="10" fillId="7" borderId="11" xfId="0" applyFont="1" applyFill="1" applyBorder="1" applyAlignment="1">
      <alignment horizontal="left" vertical="center"/>
    </xf>
    <xf numFmtId="0" fontId="10" fillId="7" borderId="12" xfId="0" applyFont="1" applyFill="1" applyBorder="1" applyAlignment="1">
      <alignment horizontal="left" vertical="center"/>
    </xf>
    <xf numFmtId="0" fontId="10" fillId="7" borderId="13" xfId="0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left" vertical="center"/>
    </xf>
    <xf numFmtId="2" fontId="10" fillId="7" borderId="10" xfId="0" applyNumberFormat="1" applyFont="1" applyFill="1" applyBorder="1" applyAlignment="1">
      <alignment horizontal="left" vertical="center"/>
    </xf>
    <xf numFmtId="164" fontId="10" fillId="7" borderId="10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left" vertical="center"/>
    </xf>
    <xf numFmtId="0" fontId="6" fillId="6" borderId="10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5">
    <dxf>
      <font>
        <b/>
        <color rgb="FF7A5511"/>
      </font>
      <fill>
        <patternFill patternType="solid">
          <bgColor rgb="FFFFF0C2"/>
        </patternFill>
      </fill>
    </dxf>
    <dxf>
      <font>
        <b/>
        <color rgb="FF365D1B"/>
      </font>
      <fill>
        <patternFill patternType="solid">
          <bgColor rgb="FFE3F4D0"/>
        </patternFill>
      </fill>
    </dxf>
    <dxf>
      <font>
        <b/>
        <color rgb="FF7A5511"/>
      </font>
      <fill>
        <patternFill patternType="solid">
          <bgColor rgb="FFFFF0C2"/>
        </patternFill>
      </fill>
    </dxf>
    <dxf>
      <font>
        <b/>
        <color rgb="FF9C2F19"/>
      </font>
      <fill>
        <patternFill patternType="solid">
          <bgColor rgb="FFFDE1DA"/>
        </patternFill>
      </fill>
    </dxf>
    <dxf>
      <font>
        <b/>
        <color rgb="FF365D1B"/>
      </font>
      <fill>
        <patternFill patternType="solid">
          <bgColor rgb="FFE3F4D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ru-RU"/>
              <a:t>Итоговая оценка поставщиков (из 5)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Балл</c:v>
          </c:tx>
          <c:invertIfNegative val="1"/>
          <c:cat>
            <c:strRef>
              <c:f>Рекомендация!$H$20:$H$24</c:f>
              <c:strCache>
                <c:ptCount val="5"/>
                <c:pt idx="0">
                  <c:v>Контур.Толк</c:v>
                </c:pt>
                <c:pt idx="1">
                  <c:v>Яндекс Телемост</c:v>
                </c:pt>
                <c:pt idx="2">
                  <c:v>SaluteJazz</c:v>
                </c:pt>
                <c:pt idx="3">
                  <c:v>МТС Линк</c:v>
                </c:pt>
                <c:pt idx="4">
                  <c:v>TrueConf Online</c:v>
                </c:pt>
              </c:strCache>
            </c:strRef>
          </c:cat>
          <c:val>
            <c:numRef>
              <c:f>Рекомендация!$I$20:$I$24</c:f>
              <c:numCache>
                <c:formatCode>0.00</c:formatCode>
                <c:ptCount val="5"/>
                <c:pt idx="0">
                  <c:v>4.9000000000000004</c:v>
                </c:pt>
                <c:pt idx="1">
                  <c:v>4.5</c:v>
                </c:pt>
                <c:pt idx="2">
                  <c:v>4.25</c:v>
                </c:pt>
                <c:pt idx="3">
                  <c:v>4.2</c:v>
                </c:pt>
                <c:pt idx="4">
                  <c:v>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2-594F-BAE1-3A4D38235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  <c:max val="5"/>
          <c:min val="0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889000</xdr:colOff>
      <xdr:row>36</xdr:row>
      <xdr:rowOff>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BEEC5A2D-3B7E-2A79-B419-7E34A986265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2489200</xdr:colOff>
      <xdr:row>54</xdr:row>
      <xdr:rowOff>165100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80AD0A47-66CB-536F-B3DC-BE69A34DBFF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10</xdr:col>
      <xdr:colOff>0</xdr:colOff>
      <xdr:row>17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Дарина Цыганкова" id="{F7768918-F2EC-4D37-A9FB-C9B166068F9E}" userId="" providerId="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ndorComparison" displayName="VendorComparison" ref="A4:R9" totalsRowShown="0">
  <tableColumns count="18">
    <tableColumn id="1" xr3:uid="{00000000-0010-0000-0000-000001000000}" name="Поставщик"/>
    <tableColumn id="2" xr3:uid="{00000000-0010-0000-0000-000002000000}" name="Тариф / решение"/>
    <tableColumn id="3" xr3:uid="{00000000-0010-0000-0000-000003000000}" name="Публичная цена"/>
    <tableColumn id="4" xr3:uid="{00000000-0010-0000-0000-000004000000}" name="Стоимость за год"/>
    <tableColumn id="5" xr3:uid="{00000000-0010-0000-0000-000005000000}" name="Эквивалент в месяц"/>
    <tableColumn id="6" xr3:uid="{00000000-0010-0000-0000-000006000000}" name="Бюджет"/>
    <tableColumn id="7" xr3:uid="{00000000-0010-0000-0000-000007000000}" name="Макс. участников"/>
    <tableColumn id="8" xr3:uid="{00000000-0010-0000-0000-000008000000}" name="Запись"/>
    <tableColumn id="9" xr3:uid="{00000000-0010-0000-0000-000009000000}" name="Экран"/>
    <tableColumn id="10" xr3:uid="{00000000-0010-0000-0000-00000A000000}" name="Чат и модерация"/>
    <tableColumn id="11" xr3:uid="{00000000-0010-0000-0000-00000B000000}" name="Вход через браузер"/>
    <tableColumn id="12" xr3:uid="{00000000-0010-0000-0000-00000C000000}" name="Лимит времени"/>
    <tableColumn id="13" xr3:uid="{00000000-0010-0000-0000-00000D000000}" name="Поддержка"/>
    <tableColumn id="14" xr3:uid="{00000000-0010-0000-0000-00000E000000}" name="Тест / бесплатная версия"/>
    <tableColumn id="15" xr3:uid="{00000000-0010-0000-0000-00000F000000}" name="Преимущества"/>
    <tableColumn id="16" xr3:uid="{00000000-0010-0000-0000-000010000000}" name="Ограничения и риски"/>
    <tableColumn id="17" xr3:uid="{00000000-0010-0000-0000-000011000000}" name="Основной источник"/>
    <tableColumn id="18" xr3:uid="{00000000-0010-0000-0000-000012000000}" name="Проверено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ourcesTable" displayName="SourcesTable" ref="A4:H18" totalsRowShown="0">
  <tableColumns count="8">
    <tableColumn id="1" xr3:uid="{00000000-0010-0000-0100-000001000000}" name="ID"/>
    <tableColumn id="2" xr3:uid="{00000000-0010-0000-0100-000002000000}" name="Поставщик"/>
    <tableColumn id="3" xr3:uid="{00000000-0010-0000-0100-000003000000}" name="Категория"/>
    <tableColumn id="4" xr3:uid="{00000000-0010-0000-0100-000004000000}" name="Источник"/>
    <tableColumn id="5" xr3:uid="{00000000-0010-0000-0100-000005000000}" name="URL"/>
    <tableColumn id="6" xr3:uid="{00000000-0010-0000-0100-000006000000}" name="Что подтверждает"/>
    <tableColumn id="7" xr3:uid="{00000000-0010-0000-0100-000007000000}" name="Дата проверки"/>
    <tableColumn id="8" xr3:uid="{00000000-0010-0000-0100-000008000000}" name="Надёжность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6-08-06T19:07:14.43" personId="{F7768918-F2EC-4D37-A9FB-C9B166068F9E}" id="{25F9AF8E-BDB3-1BCF-F688-324AF218260E}">
    <text>Для годовых тарифов рассчитывается стоимость за один месяц: цена за год / 12.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2" dT="2026-08-06T19:07:14.44" personId="{F7768918-F2EC-4D37-A9FB-C9B166068F9E}" id="{6FA91A3A-EFD1-DA22-787D-BC0895AD47BC}">
    <text>Итог рассчитывается формулой SUMPRODUCT: вес каждого критерия умножается на оценку поставщика.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zoomScale="109" workbookViewId="0">
      <selection sqref="A1:E1"/>
    </sheetView>
  </sheetViews>
  <sheetFormatPr baseColWidth="10" defaultColWidth="8.83203125" defaultRowHeight="14"/>
  <cols>
    <col min="1" max="1" width="28" customWidth="1"/>
    <col min="2" max="2" width="17" customWidth="1"/>
    <col min="3" max="3" width="16" customWidth="1"/>
    <col min="4" max="4" width="19" customWidth="1"/>
    <col min="5" max="5" width="52" customWidth="1"/>
  </cols>
  <sheetData>
    <row r="1" spans="1:5" ht="34" customHeight="1">
      <c r="A1" s="23" t="s">
        <v>0</v>
      </c>
      <c r="B1" s="23"/>
      <c r="C1" s="23"/>
      <c r="D1" s="23"/>
      <c r="E1" s="23"/>
    </row>
    <row r="2" spans="1:5" ht="30" customHeight="1">
      <c r="A2" s="24" t="s">
        <v>1</v>
      </c>
      <c r="B2" s="24"/>
      <c r="C2" s="24"/>
      <c r="D2" s="24"/>
      <c r="E2" s="24"/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40" customHeight="1">
      <c r="A5" s="2" t="s">
        <v>7</v>
      </c>
      <c r="B5" s="2">
        <v>100</v>
      </c>
      <c r="C5" s="2" t="s">
        <v>8</v>
      </c>
      <c r="D5" s="2" t="s">
        <v>9</v>
      </c>
      <c r="E5" s="2" t="s">
        <v>10</v>
      </c>
    </row>
    <row r="6" spans="1:5" ht="40" customHeight="1">
      <c r="A6" s="3" t="s">
        <v>11</v>
      </c>
      <c r="B6" s="3">
        <v>8</v>
      </c>
      <c r="C6" s="3" t="s">
        <v>12</v>
      </c>
      <c r="D6" s="3" t="s">
        <v>13</v>
      </c>
      <c r="E6" s="3" t="s">
        <v>14</v>
      </c>
    </row>
    <row r="7" spans="1:5" ht="40" customHeight="1">
      <c r="A7" s="3" t="s">
        <v>15</v>
      </c>
      <c r="B7" s="3">
        <v>1</v>
      </c>
      <c r="C7" s="3" t="s">
        <v>16</v>
      </c>
      <c r="D7" s="3" t="s">
        <v>13</v>
      </c>
      <c r="E7" s="3" t="s">
        <v>17</v>
      </c>
    </row>
    <row r="8" spans="1:5" ht="40" customHeight="1">
      <c r="A8" s="3" t="s">
        <v>18</v>
      </c>
      <c r="B8" s="3">
        <v>120</v>
      </c>
      <c r="C8" s="3" t="s">
        <v>19</v>
      </c>
      <c r="D8" s="3" t="s">
        <v>9</v>
      </c>
      <c r="E8" s="3" t="s">
        <v>20</v>
      </c>
    </row>
    <row r="9" spans="1:5" ht="40" customHeight="1">
      <c r="A9" s="3" t="s">
        <v>21</v>
      </c>
      <c r="B9" s="3" t="s">
        <v>22</v>
      </c>
      <c r="C9" s="3" t="s">
        <v>23</v>
      </c>
      <c r="D9" s="3" t="s">
        <v>9</v>
      </c>
      <c r="E9" s="3" t="s">
        <v>24</v>
      </c>
    </row>
    <row r="10" spans="1:5" ht="40" customHeight="1">
      <c r="A10" s="3" t="s">
        <v>25</v>
      </c>
      <c r="B10" s="3" t="s">
        <v>22</v>
      </c>
      <c r="C10" s="3" t="s">
        <v>23</v>
      </c>
      <c r="D10" s="3" t="s">
        <v>9</v>
      </c>
      <c r="E10" s="3" t="s">
        <v>26</v>
      </c>
    </row>
    <row r="11" spans="1:5" ht="40" customHeight="1">
      <c r="A11" s="3" t="s">
        <v>27</v>
      </c>
      <c r="B11" s="3" t="s">
        <v>22</v>
      </c>
      <c r="C11" s="3" t="s">
        <v>23</v>
      </c>
      <c r="D11" s="3" t="s">
        <v>9</v>
      </c>
      <c r="E11" s="3" t="s">
        <v>28</v>
      </c>
    </row>
    <row r="12" spans="1:5" ht="40" customHeight="1">
      <c r="A12" s="4" t="s">
        <v>29</v>
      </c>
      <c r="B12" s="5">
        <v>10000</v>
      </c>
      <c r="C12" s="4" t="s">
        <v>30</v>
      </c>
      <c r="D12" s="4" t="s">
        <v>31</v>
      </c>
      <c r="E12" s="4" t="s">
        <v>32</v>
      </c>
    </row>
    <row r="13" spans="1:5">
      <c r="A13" s="9"/>
      <c r="B13" s="9"/>
      <c r="C13" s="9"/>
      <c r="D13" s="9"/>
      <c r="E13" s="9"/>
    </row>
    <row r="14" spans="1:5" ht="15">
      <c r="A14" s="25" t="s">
        <v>33</v>
      </c>
      <c r="B14" s="25"/>
      <c r="C14" s="25"/>
      <c r="D14" s="25"/>
      <c r="E14" s="25"/>
    </row>
    <row r="15" spans="1:5">
      <c r="A15" s="1" t="s">
        <v>34</v>
      </c>
      <c r="B15" s="1" t="s">
        <v>35</v>
      </c>
      <c r="C15" s="1" t="s">
        <v>36</v>
      </c>
      <c r="D15" s="1" t="s">
        <v>37</v>
      </c>
      <c r="E15" s="1" t="s">
        <v>38</v>
      </c>
    </row>
    <row r="16" spans="1:5" ht="38" customHeight="1">
      <c r="A16" s="2" t="s">
        <v>39</v>
      </c>
      <c r="B16" s="6">
        <v>0.25</v>
      </c>
      <c r="C16" s="2" t="s">
        <v>40</v>
      </c>
      <c r="D16" s="2" t="s">
        <v>41</v>
      </c>
      <c r="E16" s="2" t="s">
        <v>42</v>
      </c>
    </row>
    <row r="17" spans="1:5" ht="38" customHeight="1">
      <c r="A17" s="3" t="s">
        <v>43</v>
      </c>
      <c r="B17" s="7">
        <v>0.2</v>
      </c>
      <c r="C17" s="3" t="s">
        <v>44</v>
      </c>
      <c r="D17" s="3" t="s">
        <v>41</v>
      </c>
      <c r="E17" s="3" t="s">
        <v>45</v>
      </c>
    </row>
    <row r="18" spans="1:5" ht="38" customHeight="1">
      <c r="A18" s="3" t="s">
        <v>46</v>
      </c>
      <c r="B18" s="7">
        <v>0.2</v>
      </c>
      <c r="C18" s="3" t="s">
        <v>47</v>
      </c>
      <c r="D18" s="3" t="s">
        <v>41</v>
      </c>
      <c r="E18" s="3" t="s">
        <v>48</v>
      </c>
    </row>
    <row r="19" spans="1:5" ht="38" customHeight="1">
      <c r="A19" s="3" t="s">
        <v>49</v>
      </c>
      <c r="B19" s="7">
        <v>0.15</v>
      </c>
      <c r="C19" s="3" t="s">
        <v>50</v>
      </c>
      <c r="D19" s="3" t="s">
        <v>41</v>
      </c>
      <c r="E19" s="3" t="s">
        <v>51</v>
      </c>
    </row>
    <row r="20" spans="1:5" ht="38" customHeight="1">
      <c r="A20" s="3" t="s">
        <v>52</v>
      </c>
      <c r="B20" s="7">
        <v>0.1</v>
      </c>
      <c r="C20" s="3" t="s">
        <v>53</v>
      </c>
      <c r="D20" s="3" t="s">
        <v>41</v>
      </c>
      <c r="E20" s="3" t="s">
        <v>54</v>
      </c>
    </row>
    <row r="21" spans="1:5" ht="38" customHeight="1">
      <c r="A21" s="4" t="s">
        <v>55</v>
      </c>
      <c r="B21" s="8">
        <v>0.1</v>
      </c>
      <c r="C21" s="4" t="s">
        <v>56</v>
      </c>
      <c r="D21" s="4" t="s">
        <v>41</v>
      </c>
      <c r="E21" s="4" t="s">
        <v>57</v>
      </c>
    </row>
    <row r="23" spans="1:5" ht="44" customHeight="1">
      <c r="A23" s="26" t="s">
        <v>58</v>
      </c>
      <c r="B23" s="27"/>
      <c r="C23" s="27"/>
      <c r="D23" s="27"/>
      <c r="E23" s="28"/>
    </row>
  </sheetData>
  <mergeCells count="4">
    <mergeCell ref="A1:E1"/>
    <mergeCell ref="A2:E2"/>
    <mergeCell ref="A14:E14"/>
    <mergeCell ref="A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"/>
  <sheetViews>
    <sheetView showGridLines="0" topLeftCell="N1" workbookViewId="0">
      <selection sqref="A1:R1"/>
    </sheetView>
  </sheetViews>
  <sheetFormatPr baseColWidth="10" defaultColWidth="8.83203125" defaultRowHeight="14"/>
  <cols>
    <col min="1" max="1" width="22" customWidth="1"/>
    <col min="2" max="3" width="31" customWidth="1"/>
    <col min="4" max="4" width="18" customWidth="1"/>
    <col min="5" max="5" width="20" customWidth="1"/>
    <col min="6" max="6" width="16" customWidth="1"/>
    <col min="7" max="7" width="17" customWidth="1"/>
    <col min="8" max="8" width="34" customWidth="1"/>
    <col min="9" max="9" width="13" customWidth="1"/>
    <col min="10" max="10" width="27" customWidth="1"/>
    <col min="11" max="11" width="28" customWidth="1"/>
    <col min="12" max="12" width="22" customWidth="1"/>
    <col min="13" max="13" width="20" customWidth="1"/>
    <col min="14" max="14" width="29" customWidth="1"/>
    <col min="15" max="15" width="44" customWidth="1"/>
    <col min="16" max="16" width="48" customWidth="1"/>
    <col min="17" max="17" width="52" customWidth="1"/>
    <col min="18" max="18" width="15" customWidth="1"/>
  </cols>
  <sheetData>
    <row r="1" spans="1:18" ht="34" customHeight="1">
      <c r="A1" s="23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30" customHeight="1">
      <c r="A2" s="24" t="s">
        <v>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4" spans="1:18" ht="44" customHeight="1">
      <c r="A4" s="11" t="s">
        <v>61</v>
      </c>
      <c r="B4" s="11" t="s">
        <v>62</v>
      </c>
      <c r="C4" s="11" t="s">
        <v>63</v>
      </c>
      <c r="D4" s="11" t="s">
        <v>64</v>
      </c>
      <c r="E4" s="11" t="s">
        <v>65</v>
      </c>
      <c r="F4" s="11" t="s">
        <v>29</v>
      </c>
      <c r="G4" s="11" t="s">
        <v>66</v>
      </c>
      <c r="H4" s="11" t="s">
        <v>46</v>
      </c>
      <c r="I4" s="11" t="s">
        <v>67</v>
      </c>
      <c r="J4" s="11" t="s">
        <v>68</v>
      </c>
      <c r="K4" s="11" t="s">
        <v>69</v>
      </c>
      <c r="L4" s="11" t="s">
        <v>70</v>
      </c>
      <c r="M4" s="11" t="s">
        <v>52</v>
      </c>
      <c r="N4" s="11" t="s">
        <v>71</v>
      </c>
      <c r="O4" s="11" t="s">
        <v>72</v>
      </c>
      <c r="P4" s="11" t="s">
        <v>73</v>
      </c>
      <c r="Q4" s="11" t="s">
        <v>74</v>
      </c>
      <c r="R4" s="11" t="s">
        <v>75</v>
      </c>
    </row>
    <row r="5" spans="1:18" ht="100" customHeight="1">
      <c r="A5" s="3" t="s">
        <v>76</v>
      </c>
      <c r="B5" s="3" t="s">
        <v>77</v>
      </c>
      <c r="C5" s="3" t="s">
        <v>78</v>
      </c>
      <c r="D5" s="10">
        <v>10990</v>
      </c>
      <c r="E5" s="10">
        <f>IF(D5="","",D5/12)</f>
        <v>915.83333333333337</v>
      </c>
      <c r="F5" s="3" t="str">
        <f>IF(E5="","УТОЧНИТЬ",IF(E5&lt;=Задание!$B$12,"ДА","НЕТ"))</f>
        <v>ДА</v>
      </c>
      <c r="G5" s="3">
        <v>100</v>
      </c>
      <c r="H5" s="3" t="s">
        <v>79</v>
      </c>
      <c r="I5" s="3" t="s">
        <v>22</v>
      </c>
      <c r="J5" s="3" t="s">
        <v>80</v>
      </c>
      <c r="K5" s="3" t="s">
        <v>81</v>
      </c>
      <c r="L5" s="3" t="s">
        <v>82</v>
      </c>
      <c r="M5" s="3" t="s">
        <v>83</v>
      </c>
      <c r="N5" s="3" t="s">
        <v>84</v>
      </c>
      <c r="O5" s="3" t="s">
        <v>85</v>
      </c>
      <c r="P5" s="3" t="s">
        <v>86</v>
      </c>
      <c r="Q5" s="3" t="s">
        <v>87</v>
      </c>
      <c r="R5" s="3" t="s">
        <v>88</v>
      </c>
    </row>
    <row r="6" spans="1:18" ht="100" customHeight="1">
      <c r="A6" s="3" t="s">
        <v>89</v>
      </c>
      <c r="B6" s="3" t="s">
        <v>90</v>
      </c>
      <c r="C6" s="3" t="s">
        <v>91</v>
      </c>
      <c r="D6" s="10">
        <v>3828</v>
      </c>
      <c r="E6" s="10">
        <f>IF(D6="","",D6/12)</f>
        <v>319</v>
      </c>
      <c r="F6" s="3" t="str">
        <f>IF(E6="","УТОЧНИТЬ",IF(E6&lt;=Задание!$B$12,"ДА","НЕТ"))</f>
        <v>ДА</v>
      </c>
      <c r="G6" s="3">
        <v>100</v>
      </c>
      <c r="H6" s="3" t="s">
        <v>92</v>
      </c>
      <c r="I6" s="3" t="s">
        <v>93</v>
      </c>
      <c r="J6" s="3" t="s">
        <v>94</v>
      </c>
      <c r="K6" s="3" t="s">
        <v>95</v>
      </c>
      <c r="L6" s="3" t="s">
        <v>82</v>
      </c>
      <c r="M6" s="3" t="s">
        <v>96</v>
      </c>
      <c r="N6" s="3" t="s">
        <v>97</v>
      </c>
      <c r="O6" s="3" t="s">
        <v>98</v>
      </c>
      <c r="P6" s="3" t="s">
        <v>99</v>
      </c>
      <c r="Q6" s="3" t="s">
        <v>100</v>
      </c>
      <c r="R6" s="3" t="s">
        <v>88</v>
      </c>
    </row>
    <row r="7" spans="1:18" ht="100" customHeight="1">
      <c r="A7" s="3" t="s">
        <v>101</v>
      </c>
      <c r="B7" s="3" t="s">
        <v>102</v>
      </c>
      <c r="C7" s="3" t="s">
        <v>103</v>
      </c>
      <c r="D7" s="10">
        <v>132000</v>
      </c>
      <c r="E7" s="10">
        <f>IF(D7="","",D7/12)</f>
        <v>11000</v>
      </c>
      <c r="F7" s="3" t="str">
        <f>IF(E7="","УТОЧНИТЬ",IF(E7&lt;=Задание!$B$12,"ДА","НЕТ"))</f>
        <v>НЕТ</v>
      </c>
      <c r="G7" s="3">
        <v>500</v>
      </c>
      <c r="H7" s="3" t="s">
        <v>104</v>
      </c>
      <c r="I7" s="3" t="s">
        <v>22</v>
      </c>
      <c r="J7" s="3" t="s">
        <v>105</v>
      </c>
      <c r="K7" s="3" t="s">
        <v>106</v>
      </c>
      <c r="L7" s="3" t="s">
        <v>107</v>
      </c>
      <c r="M7" s="3" t="s">
        <v>108</v>
      </c>
      <c r="N7" s="3" t="s">
        <v>109</v>
      </c>
      <c r="O7" s="3" t="s">
        <v>110</v>
      </c>
      <c r="P7" s="3" t="s">
        <v>111</v>
      </c>
      <c r="Q7" s="3" t="s">
        <v>112</v>
      </c>
      <c r="R7" s="3" t="s">
        <v>88</v>
      </c>
    </row>
    <row r="8" spans="1:18" ht="100" customHeight="1">
      <c r="A8" s="3" t="s">
        <v>113</v>
      </c>
      <c r="B8" s="3" t="s">
        <v>114</v>
      </c>
      <c r="C8" s="3" t="s">
        <v>115</v>
      </c>
      <c r="D8" s="10"/>
      <c r="E8" s="10" t="str">
        <f>IF(D8="","",D8/12)</f>
        <v/>
      </c>
      <c r="F8" s="3" t="str">
        <f>IF(E8="","УТОЧНИТЬ",IF(E8&lt;=Задание!$B$12,"ДА","НЕТ"))</f>
        <v>УТОЧНИТЬ</v>
      </c>
      <c r="G8" s="3">
        <v>200</v>
      </c>
      <c r="H8" s="3" t="s">
        <v>116</v>
      </c>
      <c r="I8" s="3" t="s">
        <v>22</v>
      </c>
      <c r="J8" s="3" t="s">
        <v>117</v>
      </c>
      <c r="K8" s="3" t="s">
        <v>118</v>
      </c>
      <c r="L8" s="3" t="s">
        <v>119</v>
      </c>
      <c r="M8" s="3" t="s">
        <v>108</v>
      </c>
      <c r="N8" s="3" t="s">
        <v>120</v>
      </c>
      <c r="O8" s="3" t="s">
        <v>121</v>
      </c>
      <c r="P8" s="3" t="s">
        <v>122</v>
      </c>
      <c r="Q8" s="3" t="s">
        <v>123</v>
      </c>
      <c r="R8" s="3" t="s">
        <v>88</v>
      </c>
    </row>
    <row r="9" spans="1:18" ht="100" customHeight="1">
      <c r="A9" s="3" t="s">
        <v>124</v>
      </c>
      <c r="B9" s="3" t="s">
        <v>125</v>
      </c>
      <c r="C9" s="3" t="s">
        <v>126</v>
      </c>
      <c r="D9" s="10"/>
      <c r="E9" s="10" t="str">
        <f>IF(D9="","",D9/12)</f>
        <v/>
      </c>
      <c r="F9" s="3" t="str">
        <f>IF(E9="","УТОЧНИТЬ",IF(E9&lt;=Задание!$B$12,"ДА","НЕТ"))</f>
        <v>УТОЧНИТЬ</v>
      </c>
      <c r="G9" s="3">
        <v>120</v>
      </c>
      <c r="H9" s="3" t="s">
        <v>127</v>
      </c>
      <c r="I9" s="3" t="s">
        <v>22</v>
      </c>
      <c r="J9" s="3" t="s">
        <v>128</v>
      </c>
      <c r="K9" s="3" t="s">
        <v>129</v>
      </c>
      <c r="L9" s="3" t="s">
        <v>130</v>
      </c>
      <c r="M9" s="3" t="s">
        <v>131</v>
      </c>
      <c r="N9" s="3" t="s">
        <v>132</v>
      </c>
      <c r="O9" s="3" t="s">
        <v>133</v>
      </c>
      <c r="P9" s="3" t="s">
        <v>134</v>
      </c>
      <c r="Q9" s="3" t="s">
        <v>135</v>
      </c>
      <c r="R9" s="3" t="s">
        <v>88</v>
      </c>
    </row>
  </sheetData>
  <mergeCells count="2">
    <mergeCell ref="A1:R1"/>
    <mergeCell ref="A2:R2"/>
  </mergeCells>
  <conditionalFormatting sqref="F5:F9">
    <cfRule type="containsText" dxfId="4" priority="1" operator="containsText" text="ДА"/>
    <cfRule type="containsText" dxfId="3" priority="2" operator="containsText" text="НЕТ"/>
    <cfRule type="containsText" dxfId="2" priority="3" operator="containsText" text="УТОЧНИТЬ"/>
  </conditionalFormatting>
  <pageMargins left="0.7" right="0.7" top="0.75" bottom="0.75" header="0.3" footer="0.3"/>
  <drawing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showGridLines="0" topLeftCell="F1" workbookViewId="0">
      <selection sqref="A1:H1"/>
    </sheetView>
  </sheetViews>
  <sheetFormatPr baseColWidth="10" defaultColWidth="8.83203125" defaultRowHeight="14"/>
  <cols>
    <col min="1" max="1" width="22" customWidth="1"/>
    <col min="2" max="2" width="12" customWidth="1"/>
    <col min="3" max="3" width="20" customWidth="1"/>
    <col min="4" max="4" width="22" customWidth="1"/>
    <col min="5" max="5" width="19" customWidth="1"/>
    <col min="6" max="6" width="18" customWidth="1"/>
    <col min="7" max="7" width="21" customWidth="1"/>
    <col min="8" max="8" width="48" customWidth="1"/>
  </cols>
  <sheetData>
    <row r="1" spans="1:8" ht="34" customHeight="1">
      <c r="A1" s="23" t="s">
        <v>136</v>
      </c>
      <c r="B1" s="23"/>
      <c r="C1" s="23"/>
      <c r="D1" s="23"/>
      <c r="E1" s="23"/>
      <c r="F1" s="23"/>
      <c r="G1" s="23"/>
      <c r="H1" s="23"/>
    </row>
    <row r="2" spans="1:8" ht="30" customHeight="1">
      <c r="A2" s="24" t="s">
        <v>137</v>
      </c>
      <c r="B2" s="24"/>
      <c r="C2" s="24"/>
      <c r="D2" s="24"/>
      <c r="E2" s="24"/>
      <c r="F2" s="24"/>
      <c r="G2" s="24"/>
      <c r="H2" s="24"/>
    </row>
    <row r="4" spans="1:8">
      <c r="A4" s="1" t="s">
        <v>34</v>
      </c>
      <c r="B4" s="1" t="s">
        <v>35</v>
      </c>
      <c r="C4" s="1" t="s">
        <v>76</v>
      </c>
      <c r="D4" s="1" t="s">
        <v>89</v>
      </c>
      <c r="E4" s="1" t="s">
        <v>101</v>
      </c>
      <c r="F4" s="1" t="s">
        <v>113</v>
      </c>
      <c r="G4" s="1" t="s">
        <v>124</v>
      </c>
      <c r="H4" s="1" t="s">
        <v>138</v>
      </c>
    </row>
    <row r="5" spans="1:8" ht="42" customHeight="1">
      <c r="A5" s="2" t="s">
        <v>39</v>
      </c>
      <c r="B5" s="6">
        <v>0.25</v>
      </c>
      <c r="C5" s="2">
        <v>5</v>
      </c>
      <c r="D5" s="2">
        <v>5</v>
      </c>
      <c r="E5" s="2">
        <v>2</v>
      </c>
      <c r="F5" s="2">
        <v>3</v>
      </c>
      <c r="G5" s="2">
        <v>2</v>
      </c>
      <c r="H5" s="2" t="s">
        <v>139</v>
      </c>
    </row>
    <row r="6" spans="1:8" ht="42" customHeight="1">
      <c r="A6" s="3" t="s">
        <v>43</v>
      </c>
      <c r="B6" s="7">
        <v>0.2</v>
      </c>
      <c r="C6" s="3">
        <v>5</v>
      </c>
      <c r="D6" s="3">
        <v>5</v>
      </c>
      <c r="E6" s="3">
        <v>5</v>
      </c>
      <c r="F6" s="3">
        <v>5</v>
      </c>
      <c r="G6" s="3">
        <v>5</v>
      </c>
      <c r="H6" s="3" t="s">
        <v>140</v>
      </c>
    </row>
    <row r="7" spans="1:8" ht="42" customHeight="1">
      <c r="A7" s="3" t="s">
        <v>46</v>
      </c>
      <c r="B7" s="7">
        <v>0.2</v>
      </c>
      <c r="C7" s="3">
        <v>5</v>
      </c>
      <c r="D7" s="3">
        <v>3</v>
      </c>
      <c r="E7" s="3">
        <v>5</v>
      </c>
      <c r="F7" s="3">
        <v>5</v>
      </c>
      <c r="G7" s="3">
        <v>4</v>
      </c>
      <c r="H7" s="3" t="s">
        <v>141</v>
      </c>
    </row>
    <row r="8" spans="1:8" ht="42" customHeight="1">
      <c r="A8" s="3" t="s">
        <v>49</v>
      </c>
      <c r="B8" s="7">
        <v>0.15</v>
      </c>
      <c r="C8" s="3">
        <v>5</v>
      </c>
      <c r="D8" s="3">
        <v>5</v>
      </c>
      <c r="E8" s="3">
        <v>5</v>
      </c>
      <c r="F8" s="3">
        <v>5</v>
      </c>
      <c r="G8" s="3">
        <v>3</v>
      </c>
      <c r="H8" s="3" t="s">
        <v>142</v>
      </c>
    </row>
    <row r="9" spans="1:8" ht="42" customHeight="1">
      <c r="A9" s="3" t="s">
        <v>52</v>
      </c>
      <c r="B9" s="7">
        <v>0.1</v>
      </c>
      <c r="C9" s="3">
        <v>4</v>
      </c>
      <c r="D9" s="3">
        <v>4</v>
      </c>
      <c r="E9" s="3">
        <v>5</v>
      </c>
      <c r="F9" s="3">
        <v>5</v>
      </c>
      <c r="G9" s="3">
        <v>4</v>
      </c>
      <c r="H9" s="3" t="s">
        <v>143</v>
      </c>
    </row>
    <row r="10" spans="1:8" ht="42" customHeight="1">
      <c r="A10" s="4" t="s">
        <v>55</v>
      </c>
      <c r="B10" s="8">
        <v>0.1</v>
      </c>
      <c r="C10" s="4">
        <v>5</v>
      </c>
      <c r="D10" s="4">
        <v>5</v>
      </c>
      <c r="E10" s="4">
        <v>5</v>
      </c>
      <c r="F10" s="4">
        <v>2</v>
      </c>
      <c r="G10" s="4">
        <v>2</v>
      </c>
      <c r="H10" s="4" t="s">
        <v>144</v>
      </c>
    </row>
    <row r="11" spans="1:8">
      <c r="A11" s="9"/>
      <c r="B11" s="9"/>
      <c r="C11" s="9"/>
      <c r="D11" s="9"/>
      <c r="E11" s="9"/>
      <c r="F11" s="9"/>
      <c r="G11" s="9"/>
      <c r="H11" s="9"/>
    </row>
    <row r="12" spans="1:8" ht="15">
      <c r="A12" s="12" t="s">
        <v>145</v>
      </c>
      <c r="B12" s="12"/>
      <c r="C12" s="17">
        <f>SUMPRODUCT($B$5:$B$10,C$5:C$10)</f>
        <v>4.9000000000000004</v>
      </c>
      <c r="D12" s="17">
        <f>SUMPRODUCT($B$5:$B$10,D$5:D$10)</f>
        <v>4.5</v>
      </c>
      <c r="E12" s="17">
        <f>SUMPRODUCT($B$5:$B$10,E$5:E$10)</f>
        <v>4.25</v>
      </c>
      <c r="F12" s="17">
        <f>SUMPRODUCT($B$5:$B$10,F$5:F$10)</f>
        <v>4.2</v>
      </c>
      <c r="G12" s="17">
        <f>SUMPRODUCT($B$5:$B$10,G$5:G$10)</f>
        <v>3.35</v>
      </c>
      <c r="H12" s="9"/>
    </row>
    <row r="13" spans="1:8" ht="15">
      <c r="A13" s="13" t="s">
        <v>146</v>
      </c>
      <c r="B13" s="13"/>
      <c r="C13" s="15">
        <f>1+COUNTIF($C$12:$G$12,"&gt;"&amp;C12)</f>
        <v>1</v>
      </c>
      <c r="D13" s="15">
        <f>1+COUNTIF($C$12:$G$12,"&gt;"&amp;D12)</f>
        <v>2</v>
      </c>
      <c r="E13" s="15">
        <f>1+COUNTIF($C$12:$G$12,"&gt;"&amp;E12)</f>
        <v>3</v>
      </c>
      <c r="F13" s="15">
        <f>1+COUNTIF($C$12:$G$12,"&gt;"&amp;F12)</f>
        <v>4</v>
      </c>
      <c r="G13" s="15">
        <f>1+COUNTIF($C$12:$G$12,"&gt;"&amp;G12)</f>
        <v>5</v>
      </c>
      <c r="H13" s="9"/>
    </row>
    <row r="14" spans="1:8" ht="15">
      <c r="A14" s="14" t="s">
        <v>147</v>
      </c>
      <c r="B14" s="14"/>
      <c r="C14" s="16" t="str">
        <f>IF(C13=1,"ПОБЕДИТЕЛЬ",IF(C13=2,"ЗАПАСНОЙ ВАРИАНТ","НЕ В ПРИОРИТЕТЕ"))</f>
        <v>ПОБЕДИТЕЛЬ</v>
      </c>
      <c r="D14" s="16" t="str">
        <f>IF(D13=1,"ПОБЕДИТЕЛЬ",IF(D13=2,"ЗАПАСНОЙ ВАРИАНТ","НЕ В ПРИОРИТЕТЕ"))</f>
        <v>ЗАПАСНОЙ ВАРИАНТ</v>
      </c>
      <c r="E14" s="16" t="str">
        <f>IF(E13=1,"ПОБЕДИТЕЛЬ",IF(E13=2,"ЗАПАСНОЙ ВАРИАНТ","НЕ В ПРИОРИТЕТЕ"))</f>
        <v>НЕ В ПРИОРИТЕТЕ</v>
      </c>
      <c r="F14" s="16" t="str">
        <f>IF(F13=1,"ПОБЕДИТЕЛЬ",IF(F13=2,"ЗАПАСНОЙ ВАРИАНТ","НЕ В ПРИОРИТЕТЕ"))</f>
        <v>НЕ В ПРИОРИТЕТЕ</v>
      </c>
      <c r="G14" s="16" t="str">
        <f>IF(G13=1,"ПОБЕДИТЕЛЬ",IF(G13=2,"ЗАПАСНОЙ ВАРИАНТ","НЕ В ПРИОРИТЕТЕ"))</f>
        <v>НЕ В ПРИОРИТЕТЕ</v>
      </c>
      <c r="H14" s="18"/>
    </row>
    <row r="16" spans="1:8" ht="38" customHeight="1">
      <c r="A16" s="29" t="s">
        <v>148</v>
      </c>
      <c r="B16" s="30"/>
      <c r="C16" s="30"/>
      <c r="D16" s="30"/>
      <c r="E16" s="30"/>
      <c r="F16" s="30"/>
      <c r="G16" s="30"/>
      <c r="H16" s="31"/>
    </row>
  </sheetData>
  <mergeCells count="3">
    <mergeCell ref="A1:H1"/>
    <mergeCell ref="A2:H2"/>
    <mergeCell ref="A16:H16"/>
  </mergeCells>
  <conditionalFormatting sqref="C14:G14">
    <cfRule type="containsText" dxfId="1" priority="1" operator="containsText" text="ПОБЕДИТЕЛЬ"/>
    <cfRule type="containsText" dxfId="0" priority="2" operator="containsText" text="ЗАПАСНОЙ"/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showGridLines="0" topLeftCell="A7" workbookViewId="0">
      <selection sqref="A1:J1"/>
    </sheetView>
  </sheetViews>
  <sheetFormatPr baseColWidth="10" defaultColWidth="8.83203125" defaultRowHeight="14"/>
  <cols>
    <col min="1" max="1" width="12" customWidth="1"/>
    <col min="2" max="2" width="23" customWidth="1"/>
    <col min="3" max="3" width="21" customWidth="1"/>
    <col min="4" max="4" width="19" customWidth="1"/>
    <col min="5" max="5" width="15" customWidth="1"/>
    <col min="6" max="6" width="24" customWidth="1"/>
    <col min="7" max="7" width="4" customWidth="1"/>
    <col min="8" max="8" width="23" customWidth="1"/>
    <col min="9" max="9" width="14" customWidth="1"/>
    <col min="10" max="10" width="12" customWidth="1"/>
  </cols>
  <sheetData>
    <row r="1" spans="1:10" ht="34" customHeight="1">
      <c r="A1" s="23" t="s">
        <v>149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0" customHeight="1">
      <c r="A2" s="24" t="s">
        <v>150</v>
      </c>
      <c r="B2" s="24"/>
      <c r="C2" s="24"/>
      <c r="D2" s="24"/>
      <c r="E2" s="24"/>
      <c r="F2" s="24"/>
      <c r="G2" s="24"/>
      <c r="H2" s="24"/>
      <c r="I2" s="24"/>
      <c r="J2" s="24"/>
    </row>
    <row r="4" spans="1:10" ht="15">
      <c r="A4" s="32" t="s">
        <v>151</v>
      </c>
      <c r="B4" s="33"/>
      <c r="C4" s="34"/>
      <c r="D4" s="32" t="s">
        <v>145</v>
      </c>
      <c r="E4" s="33"/>
      <c r="F4" s="34"/>
      <c r="G4" s="32" t="s">
        <v>152</v>
      </c>
      <c r="H4" s="33"/>
      <c r="I4" s="33"/>
      <c r="J4" s="34"/>
    </row>
    <row r="5" spans="1:10">
      <c r="A5" s="35" t="str">
        <f>INDEX(Оценка!$C$4:$G$4,1,MATCH(MAX(Оценка!$C$12:$G$12),Оценка!$C$12:$G$12,0))</f>
        <v>Контур.Толк</v>
      </c>
      <c r="B5" s="36"/>
      <c r="C5" s="37"/>
      <c r="D5" s="41">
        <f>MAX(Оценка!$C$12:$G$12)</f>
        <v>4.9000000000000004</v>
      </c>
      <c r="E5" s="36"/>
      <c r="F5" s="37"/>
      <c r="G5" s="42">
        <f>Сравнение!D5</f>
        <v>10990</v>
      </c>
      <c r="H5" s="36"/>
      <c r="I5" s="36"/>
      <c r="J5" s="37"/>
    </row>
    <row r="6" spans="1:10">
      <c r="A6" s="38"/>
      <c r="B6" s="39"/>
      <c r="C6" s="40"/>
      <c r="D6" s="38"/>
      <c r="E6" s="39"/>
      <c r="F6" s="40"/>
      <c r="G6" s="38"/>
      <c r="H6" s="39"/>
      <c r="I6" s="39"/>
      <c r="J6" s="40"/>
    </row>
    <row r="8" spans="1:10" ht="15">
      <c r="A8" s="43" t="s">
        <v>153</v>
      </c>
      <c r="B8" s="43"/>
      <c r="C8" s="43"/>
      <c r="D8" s="43"/>
      <c r="E8" s="43"/>
      <c r="F8" s="43"/>
    </row>
    <row r="9" spans="1:10" ht="52" customHeight="1">
      <c r="A9" s="2" t="s">
        <v>154</v>
      </c>
      <c r="B9" s="44" t="s">
        <v>155</v>
      </c>
      <c r="C9" s="44"/>
      <c r="D9" s="44" t="s">
        <v>156</v>
      </c>
      <c r="E9" s="44"/>
      <c r="F9" s="44"/>
    </row>
    <row r="10" spans="1:10" ht="52" customHeight="1">
      <c r="A10" s="3" t="s">
        <v>157</v>
      </c>
      <c r="B10" s="45" t="s">
        <v>158</v>
      </c>
      <c r="C10" s="45"/>
      <c r="D10" s="45" t="s">
        <v>159</v>
      </c>
      <c r="E10" s="45"/>
      <c r="F10" s="45"/>
    </row>
    <row r="11" spans="1:10" ht="52" customHeight="1">
      <c r="A11" s="3" t="s">
        <v>160</v>
      </c>
      <c r="B11" s="45" t="s">
        <v>161</v>
      </c>
      <c r="C11" s="45"/>
      <c r="D11" s="45" t="s">
        <v>162</v>
      </c>
      <c r="E11" s="45"/>
      <c r="F11" s="45"/>
    </row>
    <row r="12" spans="1:10" ht="52" customHeight="1">
      <c r="A12" s="3" t="s">
        <v>163</v>
      </c>
      <c r="B12" s="45" t="s">
        <v>164</v>
      </c>
      <c r="C12" s="45"/>
      <c r="D12" s="45" t="s">
        <v>165</v>
      </c>
      <c r="E12" s="45"/>
      <c r="F12" s="45"/>
    </row>
    <row r="13" spans="1:10" ht="52" customHeight="1">
      <c r="A13" s="4" t="s">
        <v>166</v>
      </c>
      <c r="B13" s="46" t="s">
        <v>167</v>
      </c>
      <c r="C13" s="46"/>
      <c r="D13" s="46" t="s">
        <v>168</v>
      </c>
      <c r="E13" s="46"/>
      <c r="F13" s="46"/>
    </row>
    <row r="15" spans="1:10" ht="15">
      <c r="A15" s="47" t="s">
        <v>169</v>
      </c>
      <c r="B15" s="47"/>
      <c r="C15" s="47"/>
      <c r="D15" s="47"/>
      <c r="E15" s="47"/>
      <c r="F15" s="47"/>
    </row>
    <row r="16" spans="1:10" ht="40" customHeight="1">
      <c r="A16" s="48" t="s">
        <v>170</v>
      </c>
      <c r="B16" s="49"/>
      <c r="C16" s="49"/>
      <c r="D16" s="49"/>
      <c r="E16" s="49"/>
      <c r="F16" s="50"/>
    </row>
    <row r="17" spans="1:9" ht="40" customHeight="1">
      <c r="A17" s="51"/>
      <c r="B17" s="52"/>
      <c r="C17" s="52"/>
      <c r="D17" s="52"/>
      <c r="E17" s="52"/>
      <c r="F17" s="53"/>
    </row>
    <row r="19" spans="1:9" ht="15">
      <c r="A19" s="54" t="s">
        <v>171</v>
      </c>
      <c r="B19" s="54"/>
      <c r="C19" s="54"/>
      <c r="D19" s="19" t="s">
        <v>172</v>
      </c>
      <c r="E19" s="19" t="s">
        <v>173</v>
      </c>
      <c r="F19" s="19" t="s">
        <v>174</v>
      </c>
      <c r="G19" s="9"/>
      <c r="H19" s="1" t="s">
        <v>61</v>
      </c>
      <c r="I19" s="1" t="s">
        <v>175</v>
      </c>
    </row>
    <row r="20" spans="1:9" ht="30" customHeight="1">
      <c r="A20" s="44" t="s">
        <v>176</v>
      </c>
      <c r="B20" s="44"/>
      <c r="C20" s="44"/>
      <c r="D20" s="2" t="s">
        <v>177</v>
      </c>
      <c r="E20" s="2" t="s">
        <v>178</v>
      </c>
      <c r="F20" s="2" t="s">
        <v>179</v>
      </c>
      <c r="G20" s="9"/>
      <c r="H20" s="2" t="str">
        <f>Оценка!C$4</f>
        <v>Контур.Толк</v>
      </c>
      <c r="I20" s="20">
        <f>Оценка!C$12</f>
        <v>4.9000000000000004</v>
      </c>
    </row>
    <row r="21" spans="1:9" ht="30" customHeight="1">
      <c r="A21" s="45" t="s">
        <v>180</v>
      </c>
      <c r="B21" s="45"/>
      <c r="C21" s="45"/>
      <c r="D21" s="3" t="s">
        <v>181</v>
      </c>
      <c r="E21" s="3" t="s">
        <v>182</v>
      </c>
      <c r="F21" s="3" t="s">
        <v>183</v>
      </c>
      <c r="G21" s="9"/>
      <c r="H21" s="3" t="str">
        <f>Оценка!D$4</f>
        <v>Яндекс Телемост</v>
      </c>
      <c r="I21" s="21">
        <f>Оценка!D$12</f>
        <v>4.5</v>
      </c>
    </row>
    <row r="22" spans="1:9" ht="30" customHeight="1">
      <c r="A22" s="45" t="s">
        <v>184</v>
      </c>
      <c r="B22" s="45"/>
      <c r="C22" s="45"/>
      <c r="D22" s="3" t="s">
        <v>177</v>
      </c>
      <c r="E22" s="3" t="s">
        <v>182</v>
      </c>
      <c r="F22" s="3" t="s">
        <v>185</v>
      </c>
      <c r="G22" s="9"/>
      <c r="H22" s="3" t="str">
        <f>Оценка!E$4</f>
        <v>SaluteJazz</v>
      </c>
      <c r="I22" s="21">
        <f>Оценка!E$12</f>
        <v>4.25</v>
      </c>
    </row>
    <row r="23" spans="1:9" ht="30" customHeight="1">
      <c r="A23" s="45" t="s">
        <v>186</v>
      </c>
      <c r="B23" s="45"/>
      <c r="C23" s="45"/>
      <c r="D23" s="3" t="s">
        <v>177</v>
      </c>
      <c r="E23" s="3" t="s">
        <v>187</v>
      </c>
      <c r="F23" s="3" t="s">
        <v>188</v>
      </c>
      <c r="G23" s="9"/>
      <c r="H23" s="3" t="str">
        <f>Оценка!F$4</f>
        <v>МТС Линк</v>
      </c>
      <c r="I23" s="21">
        <f>Оценка!F$12</f>
        <v>4.2</v>
      </c>
    </row>
    <row r="24" spans="1:9" ht="30" customHeight="1">
      <c r="A24" s="46" t="s">
        <v>189</v>
      </c>
      <c r="B24" s="46"/>
      <c r="C24" s="46"/>
      <c r="D24" s="4" t="s">
        <v>190</v>
      </c>
      <c r="E24" s="4" t="s">
        <v>191</v>
      </c>
      <c r="F24" s="4" t="s">
        <v>192</v>
      </c>
      <c r="G24" s="9"/>
      <c r="H24" s="4" t="str">
        <f>Оценка!G$4</f>
        <v>TrueConf Online</v>
      </c>
      <c r="I24" s="22">
        <f>Оценка!G$12</f>
        <v>3.35</v>
      </c>
    </row>
  </sheetData>
  <mergeCells count="27">
    <mergeCell ref="A20:C20"/>
    <mergeCell ref="A21:C21"/>
    <mergeCell ref="A22:C22"/>
    <mergeCell ref="A23:C23"/>
    <mergeCell ref="A24:C24"/>
    <mergeCell ref="B13:C13"/>
    <mergeCell ref="D13:F13"/>
    <mergeCell ref="A15:F15"/>
    <mergeCell ref="A16:F17"/>
    <mergeCell ref="A19:C19"/>
    <mergeCell ref="B10:C10"/>
    <mergeCell ref="D10:F10"/>
    <mergeCell ref="B11:C11"/>
    <mergeCell ref="D11:F11"/>
    <mergeCell ref="B12:C12"/>
    <mergeCell ref="D12:F12"/>
    <mergeCell ref="A5:C6"/>
    <mergeCell ref="D5:F6"/>
    <mergeCell ref="G5:J6"/>
    <mergeCell ref="A8:F8"/>
    <mergeCell ref="B9:C9"/>
    <mergeCell ref="D9:F9"/>
    <mergeCell ref="A1:J1"/>
    <mergeCell ref="A2:J2"/>
    <mergeCell ref="A4:C4"/>
    <mergeCell ref="D4:F4"/>
    <mergeCell ref="G4:J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showGridLines="0" topLeftCell="A11" workbookViewId="0">
      <selection sqref="A1:H1"/>
    </sheetView>
  </sheetViews>
  <sheetFormatPr baseColWidth="10" defaultColWidth="8.83203125" defaultRowHeight="14"/>
  <cols>
    <col min="1" max="1" width="10" customWidth="1"/>
    <col min="2" max="2" width="21" customWidth="1"/>
    <col min="3" max="3" width="18" customWidth="1"/>
    <col min="4" max="4" width="30" customWidth="1"/>
    <col min="5" max="6" width="55" customWidth="1"/>
    <col min="7" max="7" width="17" customWidth="1"/>
    <col min="8" max="8" width="20" customWidth="1"/>
  </cols>
  <sheetData>
    <row r="1" spans="1:8" ht="34" customHeight="1">
      <c r="A1" s="23" t="s">
        <v>193</v>
      </c>
      <c r="B1" s="23"/>
      <c r="C1" s="23"/>
      <c r="D1" s="23"/>
      <c r="E1" s="23"/>
      <c r="F1" s="23"/>
      <c r="G1" s="23"/>
      <c r="H1" s="23"/>
    </row>
    <row r="2" spans="1:8" ht="30" customHeight="1">
      <c r="A2" s="24" t="s">
        <v>194</v>
      </c>
      <c r="B2" s="24"/>
      <c r="C2" s="24"/>
      <c r="D2" s="24"/>
      <c r="E2" s="24"/>
      <c r="F2" s="24"/>
      <c r="G2" s="24"/>
      <c r="H2" s="24"/>
    </row>
    <row r="4" spans="1:8">
      <c r="A4" s="11" t="s">
        <v>195</v>
      </c>
      <c r="B4" s="11" t="s">
        <v>61</v>
      </c>
      <c r="C4" s="11" t="s">
        <v>196</v>
      </c>
      <c r="D4" s="11" t="s">
        <v>197</v>
      </c>
      <c r="E4" s="11" t="s">
        <v>198</v>
      </c>
      <c r="F4" s="11" t="s">
        <v>199</v>
      </c>
      <c r="G4" s="11" t="s">
        <v>200</v>
      </c>
      <c r="H4" s="11" t="s">
        <v>201</v>
      </c>
    </row>
    <row r="5" spans="1:8" ht="54" customHeight="1">
      <c r="A5" s="3" t="s">
        <v>202</v>
      </c>
      <c r="B5" s="3" t="s">
        <v>76</v>
      </c>
      <c r="C5" s="3" t="s">
        <v>203</v>
      </c>
      <c r="D5" s="3" t="s">
        <v>204</v>
      </c>
      <c r="E5" s="3" t="s">
        <v>87</v>
      </c>
      <c r="F5" s="3" t="s">
        <v>205</v>
      </c>
      <c r="G5" s="3" t="s">
        <v>88</v>
      </c>
      <c r="H5" s="3" t="s">
        <v>206</v>
      </c>
    </row>
    <row r="6" spans="1:8" ht="54" customHeight="1">
      <c r="A6" s="3" t="s">
        <v>207</v>
      </c>
      <c r="B6" s="3" t="s">
        <v>76</v>
      </c>
      <c r="C6" s="3" t="s">
        <v>208</v>
      </c>
      <c r="D6" s="3" t="s">
        <v>209</v>
      </c>
      <c r="E6" s="3" t="s">
        <v>210</v>
      </c>
      <c r="F6" s="3" t="s">
        <v>211</v>
      </c>
      <c r="G6" s="3" t="s">
        <v>88</v>
      </c>
      <c r="H6" s="3" t="s">
        <v>54</v>
      </c>
    </row>
    <row r="7" spans="1:8" ht="54" customHeight="1">
      <c r="A7" s="3" t="s">
        <v>212</v>
      </c>
      <c r="B7" s="3" t="s">
        <v>76</v>
      </c>
      <c r="C7" s="3" t="s">
        <v>213</v>
      </c>
      <c r="D7" s="3" t="s">
        <v>214</v>
      </c>
      <c r="E7" s="3" t="s">
        <v>215</v>
      </c>
      <c r="F7" s="3" t="s">
        <v>216</v>
      </c>
      <c r="G7" s="3" t="s">
        <v>88</v>
      </c>
      <c r="H7" s="3" t="s">
        <v>217</v>
      </c>
    </row>
    <row r="8" spans="1:8" ht="54" customHeight="1">
      <c r="A8" s="3" t="s">
        <v>218</v>
      </c>
      <c r="B8" s="3" t="s">
        <v>89</v>
      </c>
      <c r="C8" s="3" t="s">
        <v>219</v>
      </c>
      <c r="D8" s="3" t="s">
        <v>220</v>
      </c>
      <c r="E8" s="3" t="s">
        <v>100</v>
      </c>
      <c r="F8" s="3" t="s">
        <v>221</v>
      </c>
      <c r="G8" s="3" t="s">
        <v>88</v>
      </c>
      <c r="H8" s="3" t="s">
        <v>54</v>
      </c>
    </row>
    <row r="9" spans="1:8" ht="54" customHeight="1">
      <c r="A9" s="3" t="s">
        <v>222</v>
      </c>
      <c r="B9" s="3" t="s">
        <v>89</v>
      </c>
      <c r="C9" s="3" t="s">
        <v>223</v>
      </c>
      <c r="D9" s="3" t="s">
        <v>224</v>
      </c>
      <c r="E9" s="3" t="s">
        <v>225</v>
      </c>
      <c r="F9" s="3" t="s">
        <v>226</v>
      </c>
      <c r="G9" s="3" t="s">
        <v>88</v>
      </c>
      <c r="H9" s="3" t="s">
        <v>54</v>
      </c>
    </row>
    <row r="10" spans="1:8" ht="54" customHeight="1">
      <c r="A10" s="3" t="s">
        <v>227</v>
      </c>
      <c r="B10" s="3" t="s">
        <v>101</v>
      </c>
      <c r="C10" s="3" t="s">
        <v>228</v>
      </c>
      <c r="D10" s="3" t="s">
        <v>229</v>
      </c>
      <c r="E10" s="3" t="s">
        <v>112</v>
      </c>
      <c r="F10" s="3" t="s">
        <v>230</v>
      </c>
      <c r="G10" s="3" t="s">
        <v>88</v>
      </c>
      <c r="H10" s="3" t="s">
        <v>54</v>
      </c>
    </row>
    <row r="11" spans="1:8" ht="54" customHeight="1">
      <c r="A11" s="3" t="s">
        <v>231</v>
      </c>
      <c r="B11" s="3" t="s">
        <v>101</v>
      </c>
      <c r="C11" s="3" t="s">
        <v>46</v>
      </c>
      <c r="D11" s="3" t="s">
        <v>232</v>
      </c>
      <c r="E11" s="3" t="s">
        <v>233</v>
      </c>
      <c r="F11" s="3" t="s">
        <v>234</v>
      </c>
      <c r="G11" s="3" t="s">
        <v>88</v>
      </c>
      <c r="H11" s="3" t="s">
        <v>217</v>
      </c>
    </row>
    <row r="12" spans="1:8" ht="54" customHeight="1">
      <c r="A12" s="3" t="s">
        <v>235</v>
      </c>
      <c r="B12" s="3" t="s">
        <v>101</v>
      </c>
      <c r="C12" s="3" t="s">
        <v>236</v>
      </c>
      <c r="D12" s="3" t="s">
        <v>237</v>
      </c>
      <c r="E12" s="3" t="s">
        <v>238</v>
      </c>
      <c r="F12" s="3" t="s">
        <v>239</v>
      </c>
      <c r="G12" s="3" t="s">
        <v>88</v>
      </c>
      <c r="H12" s="3" t="s">
        <v>217</v>
      </c>
    </row>
    <row r="13" spans="1:8" ht="54" customHeight="1">
      <c r="A13" s="3" t="s">
        <v>240</v>
      </c>
      <c r="B13" s="3" t="s">
        <v>113</v>
      </c>
      <c r="C13" s="3" t="s">
        <v>241</v>
      </c>
      <c r="D13" s="3" t="s">
        <v>242</v>
      </c>
      <c r="E13" s="3" t="s">
        <v>123</v>
      </c>
      <c r="F13" s="3" t="s">
        <v>243</v>
      </c>
      <c r="G13" s="3" t="s">
        <v>88</v>
      </c>
      <c r="H13" s="3" t="s">
        <v>54</v>
      </c>
    </row>
    <row r="14" spans="1:8" ht="54" customHeight="1">
      <c r="A14" s="3" t="s">
        <v>244</v>
      </c>
      <c r="B14" s="3" t="s">
        <v>113</v>
      </c>
      <c r="C14" s="3" t="s">
        <v>245</v>
      </c>
      <c r="D14" s="3" t="s">
        <v>246</v>
      </c>
      <c r="E14" s="3" t="s">
        <v>247</v>
      </c>
      <c r="F14" s="3" t="s">
        <v>248</v>
      </c>
      <c r="G14" s="3" t="s">
        <v>88</v>
      </c>
      <c r="H14" s="3" t="s">
        <v>54</v>
      </c>
    </row>
    <row r="15" spans="1:8" ht="54" customHeight="1">
      <c r="A15" s="3" t="s">
        <v>249</v>
      </c>
      <c r="B15" s="3" t="s">
        <v>113</v>
      </c>
      <c r="C15" s="3" t="s">
        <v>46</v>
      </c>
      <c r="D15" s="3" t="s">
        <v>250</v>
      </c>
      <c r="E15" s="3" t="s">
        <v>251</v>
      </c>
      <c r="F15" s="3" t="s">
        <v>252</v>
      </c>
      <c r="G15" s="3" t="s">
        <v>88</v>
      </c>
      <c r="H15" s="3" t="s">
        <v>217</v>
      </c>
    </row>
    <row r="16" spans="1:8" ht="54" customHeight="1">
      <c r="A16" s="3" t="s">
        <v>253</v>
      </c>
      <c r="B16" s="3" t="s">
        <v>124</v>
      </c>
      <c r="C16" s="3" t="s">
        <v>203</v>
      </c>
      <c r="D16" s="3" t="s">
        <v>254</v>
      </c>
      <c r="E16" s="3" t="s">
        <v>135</v>
      </c>
      <c r="F16" s="3" t="s">
        <v>255</v>
      </c>
      <c r="G16" s="3" t="s">
        <v>88</v>
      </c>
      <c r="H16" s="3" t="s">
        <v>206</v>
      </c>
    </row>
    <row r="17" spans="1:8" ht="54" customHeight="1">
      <c r="A17" s="3" t="s">
        <v>256</v>
      </c>
      <c r="B17" s="3" t="s">
        <v>124</v>
      </c>
      <c r="C17" s="3" t="s">
        <v>43</v>
      </c>
      <c r="D17" s="3" t="s">
        <v>257</v>
      </c>
      <c r="E17" s="3" t="s">
        <v>258</v>
      </c>
      <c r="F17" s="3" t="s">
        <v>259</v>
      </c>
      <c r="G17" s="3" t="s">
        <v>88</v>
      </c>
      <c r="H17" s="3" t="s">
        <v>260</v>
      </c>
    </row>
    <row r="18" spans="1:8" ht="54" customHeight="1">
      <c r="A18" s="3" t="s">
        <v>261</v>
      </c>
      <c r="B18" s="3" t="s">
        <v>124</v>
      </c>
      <c r="C18" s="3" t="s">
        <v>46</v>
      </c>
      <c r="D18" s="3" t="s">
        <v>262</v>
      </c>
      <c r="E18" s="3" t="s">
        <v>263</v>
      </c>
      <c r="F18" s="3" t="s">
        <v>264</v>
      </c>
      <c r="G18" s="3" t="s">
        <v>88</v>
      </c>
      <c r="H18" s="3" t="s">
        <v>206</v>
      </c>
    </row>
    <row r="20" spans="1:8" ht="44" customHeight="1">
      <c r="A20" s="29" t="s">
        <v>265</v>
      </c>
      <c r="B20" s="30"/>
      <c r="C20" s="30"/>
      <c r="D20" s="30"/>
      <c r="E20" s="30"/>
      <c r="F20" s="30"/>
      <c r="G20" s="30"/>
      <c r="H20" s="31"/>
    </row>
  </sheetData>
  <mergeCells count="3">
    <mergeCell ref="A1:H1"/>
    <mergeCell ref="A2:H2"/>
    <mergeCell ref="A20:H2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Задание</vt:lpstr>
      <vt:lpstr>Сравнение</vt:lpstr>
      <vt:lpstr>Оценка</vt:lpstr>
      <vt:lpstr>Рекомендация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Гордей Цыганков</cp:lastModifiedBy>
  <dcterms:created xsi:type="dcterms:W3CDTF">2026-08-06T19:12:58Z</dcterms:created>
  <dcterms:modified xsi:type="dcterms:W3CDTF">2026-08-06T19:17:21Z</dcterms:modified>
</cp:coreProperties>
</file>